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ortal.nortura.no/fagomrade/medlem/Medlem aapen/Informasjon/Webredaktør/Storfe/"/>
    </mc:Choice>
  </mc:AlternateContent>
  <bookViews>
    <workbookView xWindow="0" yWindow="0" windowWidth="28800" windowHeight="14820"/>
  </bookViews>
  <sheets>
    <sheet name="Lager husdyrgjødsel" sheetId="1" r:id="rId1"/>
    <sheet name="Lager strøblandet gjødse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2" i="2"/>
  <c r="F31" i="2"/>
  <c r="F30" i="2"/>
  <c r="F29" i="2"/>
  <c r="F17" i="2"/>
  <c r="E17" i="2"/>
  <c r="D17" i="2"/>
  <c r="F16" i="2"/>
  <c r="E16" i="2"/>
  <c r="D16" i="2"/>
  <c r="F15" i="2"/>
  <c r="E15" i="2"/>
  <c r="D15" i="2"/>
  <c r="F14" i="2"/>
  <c r="E14" i="2"/>
  <c r="D14" i="2"/>
  <c r="D18" i="2" l="1"/>
  <c r="D19" i="2" s="1"/>
  <c r="D20" i="2" s="1"/>
  <c r="F18" i="2"/>
  <c r="F19" i="2" s="1"/>
  <c r="F20" i="2" s="1"/>
  <c r="F33" i="2"/>
  <c r="F39" i="2" s="1"/>
  <c r="E18" i="2"/>
  <c r="E19" i="2" s="1"/>
  <c r="E20" i="2" s="1"/>
  <c r="B43" i="2" l="1"/>
  <c r="D22" i="1" l="1"/>
  <c r="F21" i="1"/>
  <c r="E21" i="1"/>
  <c r="D21" i="1"/>
  <c r="F20" i="1"/>
  <c r="E20" i="1"/>
  <c r="D20" i="1"/>
  <c r="D14" i="1" l="1"/>
  <c r="F22" i="1"/>
  <c r="E22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F43" i="1"/>
  <c r="F42" i="1"/>
  <c r="F41" i="1"/>
  <c r="F40" i="1"/>
  <c r="F37" i="1"/>
  <c r="F36" i="1"/>
  <c r="F35" i="1"/>
  <c r="F34" i="1"/>
  <c r="D23" i="1" l="1"/>
  <c r="D24" i="1" s="1"/>
  <c r="D25" i="1" s="1"/>
  <c r="E23" i="1"/>
  <c r="E24" i="1" s="1"/>
  <c r="F23" i="1"/>
  <c r="F24" i="1" s="1"/>
  <c r="F38" i="1"/>
  <c r="F44" i="1" s="1"/>
  <c r="E25" i="1" l="1"/>
  <c r="B48" i="1" s="1"/>
  <c r="F25" i="1"/>
</calcChain>
</file>

<file path=xl/sharedStrings.xml><?xml version="1.0" encoding="utf-8"?>
<sst xmlns="http://schemas.openxmlformats.org/spreadsheetml/2006/main" count="114" uniqueCount="52">
  <si>
    <t>Adresse:</t>
  </si>
  <si>
    <t>m</t>
  </si>
  <si>
    <t>Sum</t>
  </si>
  <si>
    <t>Lagerbehov for husdyrgjødsel</t>
  </si>
  <si>
    <t>Navn:</t>
  </si>
  <si>
    <t>Postnr/sted</t>
  </si>
  <si>
    <t>Dyreslag</t>
  </si>
  <si>
    <t>Dyretall</t>
  </si>
  <si>
    <t>m3/dyr/mnd</t>
  </si>
  <si>
    <t>Gjødsel</t>
  </si>
  <si>
    <r>
      <t>Total gjødselmengde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</si>
  <si>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8 mnd</t>
  </si>
  <si>
    <t>10 mnd</t>
  </si>
  <si>
    <t>12 mnd</t>
  </si>
  <si>
    <t>Ku, liten rase, 6000 kg mjølk</t>
  </si>
  <si>
    <t>Ammeku</t>
  </si>
  <si>
    <t>V.f. sau/geit</t>
  </si>
  <si>
    <t>Purker</t>
  </si>
  <si>
    <t>Melkeku, 9000 kg mjølk</t>
  </si>
  <si>
    <t>Ungdyr</t>
  </si>
  <si>
    <t>Høner</t>
  </si>
  <si>
    <t>+ 10 % spillvatn, strø, o.l.</t>
  </si>
  <si>
    <t>Lagerkapasitet for husdyrgjødsel</t>
  </si>
  <si>
    <t>Eksisterende</t>
  </si>
  <si>
    <t>Lengde</t>
  </si>
  <si>
    <t>Bredde</t>
  </si>
  <si>
    <t>Høyde</t>
  </si>
  <si>
    <t>Effektiv høyde</t>
  </si>
  <si>
    <t>Kapasitet</t>
  </si>
  <si>
    <t>lager</t>
  </si>
  <si>
    <t>(h-0,5-1,0m)</t>
  </si>
  <si>
    <t xml:space="preserve"> m3</t>
  </si>
  <si>
    <t>Nr. 1</t>
  </si>
  <si>
    <t>Nr. 2</t>
  </si>
  <si>
    <t>Rund kum 1</t>
  </si>
  <si>
    <t>&lt;--diameter</t>
  </si>
  <si>
    <t>Rund kum 2</t>
  </si>
  <si>
    <t>Nytt lager</t>
  </si>
  <si>
    <t>Rund kum 3</t>
  </si>
  <si>
    <t>Rund kum 4</t>
  </si>
  <si>
    <t xml:space="preserve">Bruket har </t>
  </si>
  <si>
    <t xml:space="preserve"> måneder lagerkapasitet etter planlagt dyretall.</t>
  </si>
  <si>
    <t>Samlet lagerkapasitet</t>
  </si>
  <si>
    <t>1. Fyll ut hvite felter for antall dyr pr. dyreslag</t>
  </si>
  <si>
    <t>2. Fyll ut hvite felter for eksisterende og planlagt gjødsellager</t>
  </si>
  <si>
    <t>3. Antall måneder lagerkapasitet for bruket går fram nederst i regnearket</t>
  </si>
  <si>
    <t>Slaktegris, tørrfôr (pr gris)</t>
  </si>
  <si>
    <t>Slaktegris, våtfôr (pr gris)</t>
  </si>
  <si>
    <t>NB! Når du legger inn effektiv høyde er det viktig å ta med årsnedbør i beregningen.</t>
  </si>
  <si>
    <t>Eks: 1000mm nedbør reduserer effektiv høyde med 1m.</t>
  </si>
  <si>
    <t>Minstekravet er lager for gjødselproduksjon i 8 måneder.</t>
  </si>
  <si>
    <t>Beregning gjelder for tallefjøs med skrapeareal.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</si>
</sst>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dd/mm/yyyy;@"/>
    <numFmt numFmtId="165" formatCode="_ * #,##0.0_ ;_ * \-#,##0.0_ ;_ * &quot;-&quot;_ ;_ @_ "/>
    <numFmt numFmtId="166" formatCode="_ * #,##0.00_ ;_ * \-#,##0.00_ ;_ * &quot;-&quot;_ ;_ @_ "/>
    <numFmt numFmtId="167" formatCode="_ * #,##0.0000_ ;_ * \-#,##0.0000_ ;_ * &quot;-&quot;_ ;_ @_ "/>
    <numFmt numFmtId="168" formatCode="0.0"/>
  </numFmts>
  <fonts count="9" x14ac:knownFonts="1">
    <font>
      <sz val="11"/>
      <color theme="1"/>
      <name val="Calibri"/>
      <family val="2"/>
      <scheme val="minor"/>
    </font>
    <font>
      <b/>
      <i/>
      <sz val="16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4" borderId="10" xfId="0" applyNumberFormat="1" applyFont="1" applyFill="1" applyBorder="1" applyAlignment="1" applyProtection="1">
      <alignment horizontal="center"/>
    </xf>
    <xf numFmtId="0" fontId="4" fillId="4" borderId="9" xfId="0" applyNumberFormat="1" applyFont="1" applyFill="1" applyBorder="1" applyAlignment="1" applyProtection="1">
      <alignment horizontal="center"/>
    </xf>
    <xf numFmtId="0" fontId="7" fillId="4" borderId="23" xfId="0" applyNumberFormat="1" applyFont="1" applyFill="1" applyBorder="1" applyAlignment="1" applyProtection="1">
      <alignment horizontal="center"/>
    </xf>
    <xf numFmtId="0" fontId="7" fillId="4" borderId="25" xfId="0" applyNumberFormat="1" applyFon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>
      <alignment horizontal="center"/>
    </xf>
    <xf numFmtId="0" fontId="7" fillId="4" borderId="7" xfId="0" applyNumberFormat="1" applyFont="1" applyFill="1" applyBorder="1" applyAlignment="1" applyProtection="1">
      <alignment horizontal="center"/>
    </xf>
    <xf numFmtId="0" fontId="7" fillId="4" borderId="1" xfId="0" applyNumberFormat="1" applyFont="1" applyFill="1" applyBorder="1" applyAlignment="1" applyProtection="1">
      <alignment horizontal="center"/>
    </xf>
    <xf numFmtId="0" fontId="7" fillId="4" borderId="6" xfId="0" applyNumberFormat="1" applyFont="1" applyFill="1" applyBorder="1" applyAlignment="1" applyProtection="1">
      <alignment horizontal="center"/>
    </xf>
    <xf numFmtId="0" fontId="4" fillId="4" borderId="16" xfId="0" applyNumberFormat="1" applyFont="1" applyFill="1" applyBorder="1" applyAlignment="1" applyProtection="1">
      <alignment horizontal="center"/>
    </xf>
    <xf numFmtId="0" fontId="7" fillId="4" borderId="34" xfId="0" applyNumberFormat="1" applyFont="1" applyFill="1" applyBorder="1" applyAlignment="1" applyProtection="1">
      <alignment horizontal="center"/>
    </xf>
    <xf numFmtId="0" fontId="4" fillId="3" borderId="23" xfId="0" applyNumberFormat="1" applyFont="1" applyFill="1" applyBorder="1" applyAlignment="1" applyProtection="1">
      <alignment horizontal="center"/>
    </xf>
    <xf numFmtId="0" fontId="4" fillId="3" borderId="34" xfId="0" applyNumberFormat="1" applyFont="1" applyFill="1" applyBorder="1" applyAlignment="1" applyProtection="1">
      <alignment horizontal="center"/>
    </xf>
    <xf numFmtId="0" fontId="4" fillId="4" borderId="42" xfId="0" applyNumberFormat="1" applyFont="1" applyFill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/>
    </xf>
    <xf numFmtId="0" fontId="6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/>
    <xf numFmtId="0" fontId="6" fillId="2" borderId="0" xfId="0" applyFont="1" applyFill="1" applyAlignment="1" applyProtection="1"/>
    <xf numFmtId="0" fontId="2" fillId="2" borderId="0" xfId="0" applyFont="1" applyFill="1" applyAlignment="1" applyProtection="1">
      <alignment horizontal="left" shrinkToFit="1"/>
    </xf>
    <xf numFmtId="0" fontId="2" fillId="2" borderId="0" xfId="0" applyFont="1" applyFill="1" applyAlignment="1" applyProtection="1">
      <alignment horizontal="left" vertical="top" shrinkToFit="1"/>
    </xf>
    <xf numFmtId="0" fontId="7" fillId="2" borderId="0" xfId="0" applyFont="1" applyFill="1" applyProtection="1"/>
    <xf numFmtId="0" fontId="6" fillId="2" borderId="20" xfId="0" applyFont="1" applyFill="1" applyBorder="1" applyProtection="1"/>
    <xf numFmtId="0" fontId="2" fillId="4" borderId="5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left"/>
    </xf>
    <xf numFmtId="0" fontId="2" fillId="3" borderId="21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13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right"/>
    </xf>
    <xf numFmtId="0" fontId="4" fillId="3" borderId="29" xfId="0" applyFont="1" applyFill="1" applyBorder="1" applyAlignment="1" applyProtection="1">
      <alignment horizontal="right"/>
    </xf>
    <xf numFmtId="165" fontId="7" fillId="4" borderId="2" xfId="0" applyNumberFormat="1" applyFont="1" applyFill="1" applyBorder="1" applyAlignment="1" applyProtection="1"/>
    <xf numFmtId="165" fontId="7" fillId="4" borderId="12" xfId="0" applyNumberFormat="1" applyFont="1" applyFill="1" applyBorder="1" applyAlignment="1" applyProtection="1"/>
    <xf numFmtId="0" fontId="0" fillId="2" borderId="0" xfId="0" applyFill="1" applyBorder="1" applyProtection="1"/>
    <xf numFmtId="166" fontId="7" fillId="4" borderId="12" xfId="0" applyNumberFormat="1" applyFont="1" applyFill="1" applyBorder="1" applyAlignment="1" applyProtection="1"/>
    <xf numFmtId="167" fontId="7" fillId="4" borderId="17" xfId="0" applyNumberFormat="1" applyFont="1" applyFill="1" applyBorder="1" applyAlignment="1" applyProtection="1"/>
    <xf numFmtId="0" fontId="4" fillId="3" borderId="8" xfId="0" applyFont="1" applyFill="1" applyBorder="1" applyAlignment="1" applyProtection="1">
      <alignment horizontal="right"/>
    </xf>
    <xf numFmtId="0" fontId="4" fillId="3" borderId="36" xfId="0" applyFont="1" applyFill="1" applyBorder="1" applyAlignment="1" applyProtection="1">
      <alignment horizontal="right"/>
    </xf>
    <xf numFmtId="0" fontId="4" fillId="3" borderId="25" xfId="0" applyFont="1" applyFill="1" applyBorder="1" applyAlignment="1" applyProtection="1">
      <alignment horizontal="left"/>
    </xf>
    <xf numFmtId="0" fontId="4" fillId="3" borderId="22" xfId="0" quotePrefix="1" applyFont="1" applyFill="1" applyBorder="1" applyAlignment="1" applyProtection="1">
      <alignment horizontal="right"/>
    </xf>
    <xf numFmtId="0" fontId="4" fillId="3" borderId="22" xfId="0" applyFont="1" applyFill="1" applyBorder="1" applyAlignment="1" applyProtection="1">
      <alignment horizontal="right"/>
    </xf>
    <xf numFmtId="0" fontId="4" fillId="3" borderId="37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38" xfId="0" applyFont="1" applyFill="1" applyBorder="1" applyAlignment="1" applyProtection="1">
      <alignment horizontal="left"/>
    </xf>
    <xf numFmtId="0" fontId="4" fillId="3" borderId="15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/>
    </xf>
    <xf numFmtId="0" fontId="2" fillId="3" borderId="31" xfId="0" applyFont="1" applyFill="1" applyBorder="1" applyAlignment="1" applyProtection="1">
      <alignment horizontal="left"/>
    </xf>
    <xf numFmtId="0" fontId="2" fillId="3" borderId="33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left"/>
    </xf>
    <xf numFmtId="41" fontId="2" fillId="4" borderId="29" xfId="0" applyNumberFormat="1" applyFont="1" applyFill="1" applyBorder="1" applyAlignment="1" applyProtection="1">
      <alignment horizontal="center"/>
    </xf>
    <xf numFmtId="0" fontId="7" fillId="4" borderId="29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right"/>
    </xf>
    <xf numFmtId="0" fontId="4" fillId="3" borderId="7" xfId="0" applyFont="1" applyFill="1" applyBorder="1" applyAlignment="1" applyProtection="1">
      <alignment horizontal="right"/>
    </xf>
    <xf numFmtId="0" fontId="4" fillId="3" borderId="20" xfId="0" applyFont="1" applyFill="1" applyBorder="1" applyAlignment="1" applyProtection="1">
      <alignment horizontal="right"/>
    </xf>
    <xf numFmtId="0" fontId="2" fillId="3" borderId="5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right"/>
    </xf>
    <xf numFmtId="0" fontId="4" fillId="4" borderId="25" xfId="0" applyFont="1" applyFill="1" applyBorder="1" applyAlignment="1" applyProtection="1">
      <alignment horizontal="right"/>
    </xf>
    <xf numFmtId="0" fontId="7" fillId="4" borderId="0" xfId="0" applyFont="1" applyFill="1" applyProtection="1"/>
    <xf numFmtId="0" fontId="5" fillId="4" borderId="0" xfId="0" applyFont="1" applyFill="1" applyProtection="1"/>
    <xf numFmtId="0" fontId="6" fillId="4" borderId="0" xfId="0" applyFont="1" applyFill="1" applyProtection="1"/>
    <xf numFmtId="0" fontId="6" fillId="4" borderId="41" xfId="0" applyFont="1" applyFill="1" applyBorder="1" applyProtection="1"/>
    <xf numFmtId="164" fontId="5" fillId="4" borderId="36" xfId="0" applyNumberFormat="1" applyFont="1" applyFill="1" applyBorder="1" applyAlignment="1" applyProtection="1">
      <alignment horizontal="left"/>
    </xf>
    <xf numFmtId="0" fontId="6" fillId="4" borderId="36" xfId="0" applyFont="1" applyFill="1" applyBorder="1" applyProtection="1"/>
    <xf numFmtId="0" fontId="6" fillId="4" borderId="25" xfId="0" applyFont="1" applyFill="1" applyBorder="1" applyProtection="1"/>
    <xf numFmtId="0" fontId="5" fillId="2" borderId="0" xfId="0" applyFont="1" applyFill="1" applyProtection="1"/>
    <xf numFmtId="41" fontId="7" fillId="5" borderId="1" xfId="0" applyNumberFormat="1" applyFont="1" applyFill="1" applyBorder="1" applyAlignment="1" applyProtection="1">
      <alignment horizontal="right"/>
      <protection locked="0"/>
    </xf>
    <xf numFmtId="41" fontId="7" fillId="5" borderId="11" xfId="0" applyNumberFormat="1" applyFont="1" applyFill="1" applyBorder="1" applyAlignment="1" applyProtection="1">
      <alignment horizontal="right"/>
      <protection locked="0"/>
    </xf>
    <xf numFmtId="41" fontId="7" fillId="5" borderId="3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7" fillId="5" borderId="7" xfId="0" applyNumberFormat="1" applyFont="1" applyFill="1" applyBorder="1" applyAlignment="1" applyProtection="1">
      <alignment horizontal="center"/>
      <protection locked="0"/>
    </xf>
    <xf numFmtId="0" fontId="7" fillId="5" borderId="25" xfId="0" applyNumberFormat="1" applyFont="1" applyFill="1" applyBorder="1" applyAlignment="1" applyProtection="1">
      <alignment horizontal="center"/>
      <protection locked="0"/>
    </xf>
    <xf numFmtId="0" fontId="7" fillId="5" borderId="3" xfId="0" applyNumberFormat="1" applyFont="1" applyFill="1" applyBorder="1" applyAlignment="1" applyProtection="1">
      <alignment horizontal="center"/>
      <protection locked="0"/>
    </xf>
    <xf numFmtId="0" fontId="7" fillId="5" borderId="1" xfId="0" applyNumberFormat="1" applyFont="1" applyFill="1" applyBorder="1" applyAlignment="1" applyProtection="1">
      <alignment horizontal="center"/>
      <protection locked="0"/>
    </xf>
    <xf numFmtId="0" fontId="7" fillId="4" borderId="20" xfId="0" applyNumberFormat="1" applyFont="1" applyFill="1" applyBorder="1" applyAlignment="1" applyProtection="1"/>
    <xf numFmtId="0" fontId="7" fillId="4" borderId="20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/>
    </xf>
    <xf numFmtId="0" fontId="2" fillId="4" borderId="35" xfId="0" applyNumberFormat="1" applyFont="1" applyFill="1" applyBorder="1" applyAlignment="1" applyProtection="1">
      <alignment horizontal="center"/>
    </xf>
    <xf numFmtId="0" fontId="7" fillId="5" borderId="11" xfId="0" applyNumberFormat="1" applyFont="1" applyFill="1" applyBorder="1" applyAlignment="1" applyProtection="1">
      <alignment horizontal="center"/>
      <protection locked="0"/>
    </xf>
    <xf numFmtId="0" fontId="7" fillId="4" borderId="0" xfId="0" applyNumberFormat="1" applyFont="1" applyFill="1" applyProtection="1"/>
    <xf numFmtId="0" fontId="7" fillId="4" borderId="27" xfId="0" applyNumberFormat="1" applyFont="1" applyFill="1" applyBorder="1" applyProtection="1"/>
    <xf numFmtId="0" fontId="7" fillId="4" borderId="26" xfId="0" applyNumberFormat="1" applyFont="1" applyFill="1" applyBorder="1" applyProtection="1"/>
    <xf numFmtId="0" fontId="4" fillId="5" borderId="25" xfId="0" applyNumberFormat="1" applyFont="1" applyFill="1" applyBorder="1" applyAlignment="1" applyProtection="1">
      <alignment horizontal="center"/>
      <protection locked="0"/>
    </xf>
    <xf numFmtId="0" fontId="4" fillId="5" borderId="7" xfId="0" applyNumberFormat="1" applyFont="1" applyFill="1" applyBorder="1" applyAlignment="1" applyProtection="1">
      <alignment horizontal="center"/>
      <protection locked="0"/>
    </xf>
    <xf numFmtId="0" fontId="4" fillId="5" borderId="3" xfId="0" applyNumberFormat="1" applyFont="1" applyFill="1" applyBorder="1" applyAlignment="1" applyProtection="1">
      <alignment horizontal="center"/>
      <protection locked="0"/>
    </xf>
    <xf numFmtId="0" fontId="4" fillId="5" borderId="6" xfId="0" applyNumberFormat="1" applyFont="1" applyFill="1" applyBorder="1" applyAlignment="1" applyProtection="1">
      <alignment horizontal="center"/>
      <protection locked="0"/>
    </xf>
    <xf numFmtId="0" fontId="4" fillId="5" borderId="24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4" fillId="2" borderId="20" xfId="0" applyFont="1" applyFill="1" applyBorder="1" applyAlignment="1" applyProtection="1">
      <alignment horizontal="left"/>
    </xf>
    <xf numFmtId="0" fontId="4" fillId="3" borderId="25" xfId="0" applyFont="1" applyFill="1" applyBorder="1" applyAlignment="1" applyProtection="1">
      <alignment horizontal="right"/>
    </xf>
    <xf numFmtId="0" fontId="6" fillId="6" borderId="0" xfId="0" applyFont="1" applyFill="1" applyProtection="1"/>
    <xf numFmtId="0" fontId="0" fillId="6" borderId="0" xfId="0" applyFill="1" applyProtection="1"/>
    <xf numFmtId="0" fontId="2" fillId="6" borderId="0" xfId="0" applyFont="1" applyFill="1" applyAlignment="1" applyProtection="1"/>
    <xf numFmtId="0" fontId="6" fillId="6" borderId="0" xfId="0" applyFont="1" applyFill="1" applyAlignment="1" applyProtection="1"/>
    <xf numFmtId="0" fontId="2" fillId="6" borderId="0" xfId="0" applyFont="1" applyFill="1" applyAlignment="1" applyProtection="1">
      <alignment horizontal="left" shrinkToFit="1"/>
    </xf>
    <xf numFmtId="0" fontId="6" fillId="6" borderId="20" xfId="0" applyFont="1" applyFill="1" applyBorder="1" applyProtection="1"/>
    <xf numFmtId="0" fontId="2" fillId="6" borderId="0" xfId="0" applyFont="1" applyFill="1" applyAlignment="1" applyProtection="1">
      <alignment horizontal="left" vertical="top" shrinkToFit="1"/>
    </xf>
    <xf numFmtId="165" fontId="7" fillId="4" borderId="17" xfId="0" applyNumberFormat="1" applyFont="1" applyFill="1" applyBorder="1" applyAlignment="1" applyProtection="1"/>
    <xf numFmtId="0" fontId="0" fillId="6" borderId="0" xfId="0" applyFill="1" applyBorder="1" applyProtection="1"/>
    <xf numFmtId="0" fontId="0" fillId="0" borderId="0" xfId="0" applyFill="1" applyProtection="1"/>
    <xf numFmtId="0" fontId="0" fillId="0" borderId="0" xfId="0" applyFill="1"/>
    <xf numFmtId="0" fontId="5" fillId="6" borderId="0" xfId="0" applyFont="1" applyFill="1" applyProtection="1"/>
    <xf numFmtId="0" fontId="4" fillId="6" borderId="0" xfId="0" applyFont="1" applyFill="1" applyBorder="1" applyAlignment="1" applyProtection="1">
      <alignment horizontal="right"/>
    </xf>
    <xf numFmtId="0" fontId="8" fillId="6" borderId="0" xfId="0" applyFont="1" applyFill="1" applyProtection="1"/>
    <xf numFmtId="0" fontId="8" fillId="2" borderId="0" xfId="0" applyFont="1" applyFill="1" applyProtection="1"/>
    <xf numFmtId="1" fontId="4" fillId="3" borderId="28" xfId="0" applyNumberFormat="1" applyFont="1" applyFill="1" applyBorder="1" applyAlignment="1" applyProtection="1">
      <alignment horizontal="center"/>
    </xf>
    <xf numFmtId="1" fontId="4" fillId="3" borderId="39" xfId="0" applyNumberFormat="1" applyFont="1" applyFill="1" applyBorder="1" applyAlignment="1" applyProtection="1">
      <alignment horizontal="center"/>
    </xf>
    <xf numFmtId="1" fontId="4" fillId="3" borderId="40" xfId="0" applyNumberFormat="1" applyFont="1" applyFill="1" applyBorder="1" applyAlignment="1" applyProtection="1">
      <alignment horizontal="center"/>
    </xf>
    <xf numFmtId="1" fontId="7" fillId="4" borderId="23" xfId="0" applyNumberFormat="1" applyFont="1" applyFill="1" applyBorder="1" applyAlignment="1" applyProtection="1">
      <alignment horizontal="center"/>
    </xf>
    <xf numFmtId="1" fontId="7" fillId="4" borderId="1" xfId="0" applyNumberFormat="1" applyFont="1" applyFill="1" applyBorder="1" applyAlignment="1" applyProtection="1">
      <alignment horizontal="center"/>
    </xf>
    <xf numFmtId="1" fontId="7" fillId="4" borderId="29" xfId="0" applyNumberFormat="1" applyFont="1" applyFill="1" applyBorder="1" applyAlignment="1" applyProtection="1">
      <alignment horizontal="center"/>
    </xf>
    <xf numFmtId="1" fontId="2" fillId="4" borderId="18" xfId="0" applyNumberFormat="1" applyFont="1" applyFill="1" applyBorder="1" applyAlignment="1" applyProtection="1">
      <alignment horizontal="center"/>
    </xf>
    <xf numFmtId="1" fontId="7" fillId="4" borderId="7" xfId="0" applyNumberFormat="1" applyFont="1" applyFill="1" applyBorder="1" applyAlignment="1" applyProtection="1">
      <alignment horizontal="center"/>
    </xf>
    <xf numFmtId="1" fontId="7" fillId="4" borderId="26" xfId="0" applyNumberFormat="1" applyFont="1" applyFill="1" applyBorder="1" applyAlignment="1" applyProtection="1">
      <alignment horizontal="center"/>
    </xf>
    <xf numFmtId="168" fontId="8" fillId="6" borderId="0" xfId="0" applyNumberFormat="1" applyFont="1" applyFill="1" applyProtection="1"/>
    <xf numFmtId="168" fontId="8" fillId="2" borderId="0" xfId="0" applyNumberFormat="1" applyFont="1" applyFill="1" applyProtection="1"/>
    <xf numFmtId="0" fontId="4" fillId="4" borderId="2" xfId="0" applyNumberFormat="1" applyFont="1" applyFill="1" applyBorder="1" applyAlignment="1" applyProtection="1">
      <alignment horizontal="center"/>
    </xf>
    <xf numFmtId="0" fontId="4" fillId="4" borderId="3" xfId="0" applyNumberFormat="1" applyFont="1" applyFill="1" applyBorder="1" applyAlignment="1" applyProtection="1">
      <alignment horizontal="center"/>
    </xf>
    <xf numFmtId="0" fontId="7" fillId="4" borderId="2" xfId="0" applyNumberFormat="1" applyFont="1" applyFill="1" applyBorder="1" applyAlignment="1" applyProtection="1">
      <alignment horizontal="center"/>
    </xf>
    <xf numFmtId="0" fontId="7" fillId="4" borderId="3" xfId="0" applyNumberFormat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2" fillId="3" borderId="4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4" borderId="19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3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left" shrinkToFit="1"/>
    </xf>
    <xf numFmtId="0" fontId="2" fillId="0" borderId="0" xfId="0" applyFont="1" applyAlignment="1" applyProtection="1">
      <alignment horizontal="center"/>
      <protection locked="0"/>
    </xf>
    <xf numFmtId="0" fontId="4" fillId="6" borderId="0" xfId="0" applyFont="1" applyFill="1" applyBorder="1" applyAlignment="1" applyProtection="1">
      <alignment horizontal="left"/>
    </xf>
    <xf numFmtId="0" fontId="4" fillId="6" borderId="20" xfId="0" applyFont="1" applyFill="1" applyBorder="1" applyAlignment="1" applyProtection="1">
      <alignment horizontal="left"/>
    </xf>
    <xf numFmtId="0" fontId="7" fillId="6" borderId="20" xfId="0" applyFont="1" applyFill="1" applyBorder="1" applyAlignment="1" applyProtection="1">
      <alignment horizontal="left"/>
    </xf>
    <xf numFmtId="0" fontId="4" fillId="6" borderId="0" xfId="0" applyFont="1" applyFill="1" applyAlignment="1" applyProtection="1">
      <alignment horizontal="left" shrinkToFit="1"/>
    </xf>
    <xf numFmtId="0" fontId="1" fillId="6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545479</xdr:colOff>
      <xdr:row>0</xdr:row>
      <xdr:rowOff>247079</xdr:rowOff>
    </xdr:from>
    <xdr:to>
      <xdr:col>5</xdr:col>
      <xdr:colOff>760445</xdr:colOff>
      <xdr:row>9</xdr:row>
      <xdr:rowOff>180975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254" y="247079"/>
          <a:ext cx="1129366" cy="1715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545479</xdr:colOff>
      <xdr:row>0</xdr:row>
      <xdr:rowOff>247079</xdr:rowOff>
    </xdr:from>
    <xdr:to>
      <xdr:col>5</xdr:col>
      <xdr:colOff>760445</xdr:colOff>
      <xdr:row>10</xdr:row>
      <xdr:rowOff>0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254" y="247079"/>
          <a:ext cx="1129366" cy="1715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B21" sqref="B21"/>
    </sheetView>
  </sheetViews>
  <sheetFormatPr baseColWidth="10" defaultRowHeight="15" x14ac:dyDescent="0.25"/>
  <cols>
    <col min="1" max="1" width="25" bestFit="1" customWidth="1"/>
    <col min="3" max="3" width="11.7109375" bestFit="1" customWidth="1"/>
    <col min="4" max="4" width="10.5703125" customWidth="1"/>
    <col min="5" max="5" width="13.7109375" bestFit="1" customWidth="1"/>
    <col min="7" max="7" width="3.42578125" customWidth="1"/>
    <col min="8" max="8" width="15.28515625" customWidth="1"/>
  </cols>
  <sheetData>
    <row r="1" spans="1:7" ht="20.25" x14ac:dyDescent="0.3">
      <c r="A1" s="120" t="s">
        <v>3</v>
      </c>
      <c r="B1" s="120"/>
      <c r="C1" s="120"/>
      <c r="D1" s="15"/>
      <c r="E1" s="15"/>
      <c r="F1" s="15"/>
      <c r="G1" s="16"/>
    </row>
    <row r="2" spans="1:7" x14ac:dyDescent="0.25">
      <c r="A2" s="15"/>
      <c r="B2" s="17"/>
      <c r="C2" s="18"/>
      <c r="D2" s="18"/>
      <c r="E2" s="18"/>
      <c r="F2" s="15"/>
      <c r="G2" s="16"/>
    </row>
    <row r="3" spans="1:7" x14ac:dyDescent="0.25">
      <c r="A3" s="19" t="s">
        <v>4</v>
      </c>
      <c r="B3" s="121"/>
      <c r="C3" s="121"/>
      <c r="D3" s="121"/>
      <c r="E3" s="18"/>
      <c r="F3" s="15"/>
      <c r="G3" s="16"/>
    </row>
    <row r="4" spans="1:7" x14ac:dyDescent="0.25">
      <c r="A4" s="19" t="s">
        <v>0</v>
      </c>
      <c r="B4" s="121"/>
      <c r="C4" s="121"/>
      <c r="D4" s="121"/>
      <c r="E4" s="18"/>
      <c r="F4" s="15"/>
      <c r="G4" s="16"/>
    </row>
    <row r="5" spans="1:7" x14ac:dyDescent="0.25">
      <c r="A5" s="20" t="s">
        <v>5</v>
      </c>
      <c r="B5" s="69"/>
      <c r="C5" s="128"/>
      <c r="D5" s="128"/>
      <c r="E5" s="18"/>
      <c r="F5" s="15"/>
      <c r="G5" s="16"/>
    </row>
    <row r="6" spans="1:7" x14ac:dyDescent="0.25">
      <c r="A6" s="19"/>
      <c r="B6" s="19"/>
      <c r="C6" s="19"/>
      <c r="D6" s="19"/>
      <c r="E6" s="15"/>
      <c r="F6" s="15"/>
      <c r="G6" s="16"/>
    </row>
    <row r="7" spans="1:7" x14ac:dyDescent="0.25">
      <c r="A7" s="127" t="s">
        <v>43</v>
      </c>
      <c r="B7" s="127"/>
      <c r="C7" s="127"/>
      <c r="D7" s="127"/>
      <c r="E7" s="19"/>
      <c r="F7" s="15"/>
      <c r="G7" s="16"/>
    </row>
    <row r="8" spans="1:7" x14ac:dyDescent="0.25">
      <c r="A8" s="127" t="s">
        <v>44</v>
      </c>
      <c r="B8" s="127"/>
      <c r="C8" s="127"/>
      <c r="D8" s="127"/>
      <c r="E8" s="19"/>
      <c r="F8" s="19"/>
      <c r="G8" s="16"/>
    </row>
    <row r="9" spans="1:7" x14ac:dyDescent="0.25">
      <c r="A9" s="127" t="s">
        <v>45</v>
      </c>
      <c r="B9" s="127"/>
      <c r="C9" s="127"/>
      <c r="D9" s="127"/>
      <c r="E9" s="127"/>
      <c r="F9" s="15"/>
      <c r="G9" s="16"/>
    </row>
    <row r="10" spans="1:7" x14ac:dyDescent="0.25">
      <c r="A10" s="19"/>
      <c r="B10" s="19"/>
      <c r="C10" s="19"/>
      <c r="D10" s="19"/>
      <c r="E10" s="19"/>
      <c r="F10" s="15"/>
      <c r="G10" s="16"/>
    </row>
    <row r="11" spans="1:7" ht="15.75" thickBot="1" x14ac:dyDescent="0.3">
      <c r="A11" s="21" t="s">
        <v>50</v>
      </c>
      <c r="B11" s="15"/>
      <c r="C11" s="15"/>
      <c r="D11" s="22"/>
      <c r="E11" s="22"/>
      <c r="F11" s="22"/>
      <c r="G11" s="16"/>
    </row>
    <row r="12" spans="1:7" ht="15.75" thickBot="1" x14ac:dyDescent="0.3">
      <c r="A12" s="122"/>
      <c r="B12" s="123"/>
      <c r="C12" s="23" t="s">
        <v>9</v>
      </c>
      <c r="D12" s="124" t="s">
        <v>10</v>
      </c>
      <c r="E12" s="125"/>
      <c r="F12" s="126"/>
      <c r="G12" s="16"/>
    </row>
    <row r="13" spans="1:7" ht="15.75" thickBot="1" x14ac:dyDescent="0.3">
      <c r="A13" s="24" t="s">
        <v>6</v>
      </c>
      <c r="B13" s="24" t="s">
        <v>7</v>
      </c>
      <c r="C13" s="24" t="s">
        <v>8</v>
      </c>
      <c r="D13" s="25" t="s">
        <v>11</v>
      </c>
      <c r="E13" s="26" t="s">
        <v>12</v>
      </c>
      <c r="F13" s="27" t="s">
        <v>13</v>
      </c>
      <c r="G13" s="16"/>
    </row>
    <row r="14" spans="1:7" x14ac:dyDescent="0.25">
      <c r="A14" s="28" t="s">
        <v>18</v>
      </c>
      <c r="B14" s="66"/>
      <c r="C14" s="30">
        <v>2.2999999999999998</v>
      </c>
      <c r="D14" s="2">
        <f t="shared" ref="D14:D22" si="0">B14*C14*8</f>
        <v>0</v>
      </c>
      <c r="E14" s="3">
        <f t="shared" ref="E14:E22" si="1">B14*C14*10</f>
        <v>0</v>
      </c>
      <c r="F14" s="4">
        <f t="shared" ref="F14:F22" si="2">B14*C14*12</f>
        <v>0</v>
      </c>
      <c r="G14" s="16"/>
    </row>
    <row r="15" spans="1:7" x14ac:dyDescent="0.25">
      <c r="A15" s="28" t="s">
        <v>14</v>
      </c>
      <c r="B15" s="67"/>
      <c r="C15" s="31">
        <v>1.8</v>
      </c>
      <c r="D15" s="1">
        <f t="shared" si="0"/>
        <v>0</v>
      </c>
      <c r="E15" s="5">
        <f t="shared" si="1"/>
        <v>0</v>
      </c>
      <c r="F15" s="5">
        <f t="shared" si="2"/>
        <v>0</v>
      </c>
      <c r="G15" s="16"/>
    </row>
    <row r="16" spans="1:7" x14ac:dyDescent="0.25">
      <c r="A16" s="28" t="s">
        <v>15</v>
      </c>
      <c r="B16" s="67"/>
      <c r="C16" s="31">
        <v>1.2</v>
      </c>
      <c r="D16" s="1">
        <f t="shared" si="0"/>
        <v>0</v>
      </c>
      <c r="E16" s="6">
        <f t="shared" si="1"/>
        <v>0</v>
      </c>
      <c r="F16" s="7">
        <f t="shared" si="2"/>
        <v>0</v>
      </c>
      <c r="G16" s="16"/>
    </row>
    <row r="17" spans="1:7" x14ac:dyDescent="0.25">
      <c r="A17" s="28" t="s">
        <v>19</v>
      </c>
      <c r="B17" s="67"/>
      <c r="C17" s="31">
        <v>0.8</v>
      </c>
      <c r="D17" s="1">
        <f t="shared" si="0"/>
        <v>0</v>
      </c>
      <c r="E17" s="7">
        <f t="shared" si="1"/>
        <v>0</v>
      </c>
      <c r="F17" s="7">
        <f t="shared" si="2"/>
        <v>0</v>
      </c>
      <c r="G17" s="32"/>
    </row>
    <row r="18" spans="1:7" x14ac:dyDescent="0.25">
      <c r="A18" s="28" t="s">
        <v>16</v>
      </c>
      <c r="B18" s="67"/>
      <c r="C18" s="33">
        <v>0.15</v>
      </c>
      <c r="D18" s="1">
        <f t="shared" si="0"/>
        <v>0</v>
      </c>
      <c r="E18" s="7">
        <f t="shared" si="1"/>
        <v>0</v>
      </c>
      <c r="F18" s="7">
        <f t="shared" si="2"/>
        <v>0</v>
      </c>
      <c r="G18" s="16"/>
    </row>
    <row r="19" spans="1:7" x14ac:dyDescent="0.25">
      <c r="A19" s="28" t="s">
        <v>17</v>
      </c>
      <c r="B19" s="67"/>
      <c r="C19" s="31">
        <v>0.4</v>
      </c>
      <c r="D19" s="1">
        <f>B19*C19*6</f>
        <v>0</v>
      </c>
      <c r="E19" s="7">
        <f>B19*C19*6</f>
        <v>0</v>
      </c>
      <c r="F19" s="8">
        <f>B19*C19*6</f>
        <v>0</v>
      </c>
      <c r="G19" s="16"/>
    </row>
    <row r="20" spans="1:7" x14ac:dyDescent="0.25">
      <c r="A20" s="28" t="s">
        <v>46</v>
      </c>
      <c r="B20" s="67"/>
      <c r="C20" s="31">
        <v>0.6</v>
      </c>
      <c r="D20" s="13">
        <f>B20*C20</f>
        <v>0</v>
      </c>
      <c r="E20" s="5">
        <f>B20*C20</f>
        <v>0</v>
      </c>
      <c r="F20" s="14">
        <f>B20*C20</f>
        <v>0</v>
      </c>
      <c r="G20" s="16"/>
    </row>
    <row r="21" spans="1:7" x14ac:dyDescent="0.25">
      <c r="A21" s="28" t="s">
        <v>47</v>
      </c>
      <c r="B21" s="67"/>
      <c r="C21" s="31">
        <v>0.8</v>
      </c>
      <c r="D21" s="13">
        <f>B21*C21</f>
        <v>0</v>
      </c>
      <c r="E21" s="5">
        <f>B21*C21</f>
        <v>0</v>
      </c>
      <c r="F21" s="14">
        <f>B21*C21</f>
        <v>0</v>
      </c>
      <c r="G21" s="16"/>
    </row>
    <row r="22" spans="1:7" ht="15.75" thickBot="1" x14ac:dyDescent="0.3">
      <c r="A22" s="29" t="s">
        <v>20</v>
      </c>
      <c r="B22" s="68"/>
      <c r="C22" s="34">
        <v>2.5000000000000001E-3</v>
      </c>
      <c r="D22" s="9">
        <f t="shared" si="0"/>
        <v>0</v>
      </c>
      <c r="E22" s="10">
        <f t="shared" si="1"/>
        <v>0</v>
      </c>
      <c r="F22" s="10">
        <f t="shared" si="2"/>
        <v>0</v>
      </c>
      <c r="G22" s="16"/>
    </row>
    <row r="23" spans="1:7" x14ac:dyDescent="0.25">
      <c r="A23" s="35"/>
      <c r="B23" s="36"/>
      <c r="C23" s="37" t="s">
        <v>2</v>
      </c>
      <c r="D23" s="11">
        <f>SUM(D14:D22)</f>
        <v>0</v>
      </c>
      <c r="E23" s="11">
        <f t="shared" ref="E23:F23" si="3">SUM(E14:E22)</f>
        <v>0</v>
      </c>
      <c r="F23" s="11">
        <f t="shared" si="3"/>
        <v>0</v>
      </c>
      <c r="G23" s="16"/>
    </row>
    <row r="24" spans="1:7" ht="15.75" thickBot="1" x14ac:dyDescent="0.3">
      <c r="A24" s="38" t="s">
        <v>21</v>
      </c>
      <c r="B24" s="39"/>
      <c r="C24" s="40"/>
      <c r="D24" s="12">
        <f>(D23*0.1)</f>
        <v>0</v>
      </c>
      <c r="E24" s="12">
        <f>(E23*0.1)</f>
        <v>0</v>
      </c>
      <c r="F24" s="12">
        <f>(F23*0.1)</f>
        <v>0</v>
      </c>
      <c r="G24" s="32"/>
    </row>
    <row r="25" spans="1:7" ht="15.75" thickBot="1" x14ac:dyDescent="0.3">
      <c r="A25" s="41"/>
      <c r="B25" s="41"/>
      <c r="C25" s="42" t="s">
        <v>2</v>
      </c>
      <c r="D25" s="105">
        <f>SUM(D23:D24)</f>
        <v>0</v>
      </c>
      <c r="E25" s="106">
        <f>SUM(E23:E24)</f>
        <v>0</v>
      </c>
      <c r="F25" s="107">
        <f>SUM(F23:F24)</f>
        <v>0</v>
      </c>
      <c r="G25" s="32"/>
    </row>
    <row r="26" spans="1:7" ht="15.75" thickTop="1" x14ac:dyDescent="0.25">
      <c r="A26" s="41"/>
      <c r="B26" s="41"/>
      <c r="C26" s="41"/>
      <c r="D26" s="41"/>
      <c r="E26" s="41"/>
      <c r="F26" s="43"/>
      <c r="G26" s="16"/>
    </row>
    <row r="27" spans="1:7" x14ac:dyDescent="0.25">
      <c r="A27" s="36"/>
      <c r="B27" s="36"/>
      <c r="C27" s="36"/>
      <c r="D27" s="36"/>
      <c r="E27" s="36"/>
      <c r="F27" s="89"/>
      <c r="G27" s="16"/>
    </row>
    <row r="28" spans="1:7" ht="20.25" x14ac:dyDescent="0.3">
      <c r="A28" s="120" t="s">
        <v>22</v>
      </c>
      <c r="B28" s="120"/>
      <c r="C28" s="120"/>
      <c r="D28" s="120"/>
      <c r="E28" s="44"/>
      <c r="F28" s="44"/>
      <c r="G28" s="16"/>
    </row>
    <row r="29" spans="1:7" x14ac:dyDescent="0.25">
      <c r="A29" s="44"/>
      <c r="B29" s="44"/>
      <c r="C29" s="44"/>
      <c r="D29" s="44"/>
      <c r="E29" s="44"/>
      <c r="F29" s="44"/>
      <c r="G29" s="16"/>
    </row>
    <row r="30" spans="1:7" x14ac:dyDescent="0.25">
      <c r="A30" s="87" t="s">
        <v>48</v>
      </c>
      <c r="B30" s="44"/>
      <c r="C30" s="44"/>
      <c r="D30" s="44"/>
      <c r="E30" s="44"/>
      <c r="F30" s="44"/>
      <c r="G30" s="16"/>
    </row>
    <row r="31" spans="1:7" ht="15.75" thickBot="1" x14ac:dyDescent="0.3">
      <c r="A31" s="88" t="s">
        <v>49</v>
      </c>
      <c r="B31" s="45"/>
      <c r="C31" s="45"/>
      <c r="D31" s="45"/>
      <c r="E31" s="45"/>
      <c r="F31" s="45"/>
      <c r="G31" s="16"/>
    </row>
    <row r="32" spans="1:7" x14ac:dyDescent="0.25">
      <c r="A32" s="46" t="s">
        <v>23</v>
      </c>
      <c r="B32" s="47" t="s">
        <v>24</v>
      </c>
      <c r="C32" s="47" t="s">
        <v>25</v>
      </c>
      <c r="D32" s="47" t="s">
        <v>26</v>
      </c>
      <c r="E32" s="47" t="s">
        <v>27</v>
      </c>
      <c r="F32" s="48" t="s">
        <v>28</v>
      </c>
      <c r="G32" s="16"/>
    </row>
    <row r="33" spans="1:7" ht="15.75" thickBot="1" x14ac:dyDescent="0.3">
      <c r="A33" s="49" t="s">
        <v>29</v>
      </c>
      <c r="B33" s="50" t="s">
        <v>1</v>
      </c>
      <c r="C33" s="50" t="s">
        <v>1</v>
      </c>
      <c r="D33" s="51" t="s">
        <v>1</v>
      </c>
      <c r="E33" s="51" t="s">
        <v>30</v>
      </c>
      <c r="F33" s="51" t="s">
        <v>31</v>
      </c>
      <c r="G33" s="16"/>
    </row>
    <row r="34" spans="1:7" x14ac:dyDescent="0.25">
      <c r="A34" s="52" t="s">
        <v>32</v>
      </c>
      <c r="B34" s="70"/>
      <c r="C34" s="70"/>
      <c r="D34" s="71"/>
      <c r="E34" s="70"/>
      <c r="F34" s="108">
        <f>B34*C34*E34</f>
        <v>0</v>
      </c>
      <c r="G34" s="16"/>
    </row>
    <row r="35" spans="1:7" x14ac:dyDescent="0.25">
      <c r="A35" s="52" t="s">
        <v>33</v>
      </c>
      <c r="B35" s="70"/>
      <c r="C35" s="70"/>
      <c r="D35" s="72"/>
      <c r="E35" s="73"/>
      <c r="F35" s="109">
        <f>B35*C35*E35</f>
        <v>0</v>
      </c>
      <c r="G35" s="16"/>
    </row>
    <row r="36" spans="1:7" x14ac:dyDescent="0.25">
      <c r="A36" s="52" t="s">
        <v>34</v>
      </c>
      <c r="B36" s="73"/>
      <c r="C36" s="118" t="s">
        <v>35</v>
      </c>
      <c r="D36" s="119"/>
      <c r="E36" s="73"/>
      <c r="F36" s="109">
        <f>(B36/2)*(B36/2)*3.14*E36</f>
        <v>0</v>
      </c>
      <c r="G36" s="16"/>
    </row>
    <row r="37" spans="1:7" x14ac:dyDescent="0.25">
      <c r="A37" s="53" t="s">
        <v>36</v>
      </c>
      <c r="B37" s="73"/>
      <c r="C37" s="118" t="s">
        <v>35</v>
      </c>
      <c r="D37" s="119"/>
      <c r="E37" s="73"/>
      <c r="F37" s="109">
        <f>(B37/2)*(B37/2)*3.14*E37</f>
        <v>0</v>
      </c>
      <c r="G37" s="16"/>
    </row>
    <row r="38" spans="1:7" ht="15.75" thickBot="1" x14ac:dyDescent="0.3">
      <c r="A38" s="54"/>
      <c r="B38" s="74"/>
      <c r="C38" s="74" t="s">
        <v>2</v>
      </c>
      <c r="D38" s="75"/>
      <c r="E38" s="75"/>
      <c r="F38" s="110">
        <f>SUM(F34:F37)</f>
        <v>0</v>
      </c>
      <c r="G38" s="16"/>
    </row>
    <row r="39" spans="1:7" ht="15.75" thickBot="1" x14ac:dyDescent="0.3">
      <c r="A39" s="55" t="s">
        <v>37</v>
      </c>
      <c r="B39" s="76"/>
      <c r="C39" s="77"/>
      <c r="D39" s="77"/>
      <c r="E39" s="77"/>
      <c r="F39" s="111"/>
      <c r="G39" s="16"/>
    </row>
    <row r="40" spans="1:7" x14ac:dyDescent="0.25">
      <c r="A40" s="43" t="s">
        <v>32</v>
      </c>
      <c r="B40" s="82"/>
      <c r="C40" s="83"/>
      <c r="D40" s="71"/>
      <c r="E40" s="70"/>
      <c r="F40" s="108">
        <f>B40*C40*E40</f>
        <v>0</v>
      </c>
      <c r="G40" s="16"/>
    </row>
    <row r="41" spans="1:7" x14ac:dyDescent="0.25">
      <c r="A41" s="56" t="s">
        <v>33</v>
      </c>
      <c r="B41" s="84"/>
      <c r="C41" s="85"/>
      <c r="D41" s="86"/>
      <c r="E41" s="78"/>
      <c r="F41" s="112">
        <f>B41*C41*E41</f>
        <v>0</v>
      </c>
      <c r="G41" s="16"/>
    </row>
    <row r="42" spans="1:7" x14ac:dyDescent="0.25">
      <c r="A42" s="43" t="s">
        <v>38</v>
      </c>
      <c r="B42" s="84"/>
      <c r="C42" s="116" t="s">
        <v>35</v>
      </c>
      <c r="D42" s="117"/>
      <c r="E42" s="78"/>
      <c r="F42" s="112">
        <f>(B42/2)*(B42/2)*3.14*E42</f>
        <v>0</v>
      </c>
      <c r="G42" s="16"/>
    </row>
    <row r="43" spans="1:7" x14ac:dyDescent="0.25">
      <c r="A43" s="57" t="s">
        <v>39</v>
      </c>
      <c r="B43" s="82"/>
      <c r="C43" s="116" t="s">
        <v>35</v>
      </c>
      <c r="D43" s="117"/>
      <c r="E43" s="73"/>
      <c r="F43" s="112">
        <f>(B43/2)*(B43/2)*3.14*E43</f>
        <v>0</v>
      </c>
      <c r="G43" s="16"/>
    </row>
    <row r="44" spans="1:7" ht="15.75" thickBot="1" x14ac:dyDescent="0.3">
      <c r="A44" s="58"/>
      <c r="B44" s="79"/>
      <c r="C44" s="80" t="s">
        <v>42</v>
      </c>
      <c r="D44" s="80"/>
      <c r="E44" s="81"/>
      <c r="F44" s="113">
        <f>SUM(F38:F43)</f>
        <v>0</v>
      </c>
      <c r="G44" s="16"/>
    </row>
    <row r="45" spans="1:7" ht="15.75" thickTop="1" x14ac:dyDescent="0.25">
      <c r="A45" s="59"/>
      <c r="B45" s="60"/>
      <c r="C45" s="60"/>
      <c r="D45" s="60"/>
      <c r="E45" s="60"/>
      <c r="F45" s="61"/>
      <c r="G45" s="16"/>
    </row>
    <row r="46" spans="1:7" x14ac:dyDescent="0.25">
      <c r="A46" s="62"/>
      <c r="B46" s="63"/>
      <c r="C46" s="63"/>
      <c r="D46" s="63"/>
      <c r="E46" s="63"/>
      <c r="F46" s="64"/>
      <c r="G46" s="16"/>
    </row>
    <row r="47" spans="1:7" x14ac:dyDescent="0.25">
      <c r="A47" s="65"/>
      <c r="B47" s="15"/>
      <c r="C47" s="15"/>
      <c r="D47" s="15"/>
      <c r="E47" s="15"/>
      <c r="F47" s="15"/>
      <c r="G47" s="16"/>
    </row>
    <row r="48" spans="1:7" x14ac:dyDescent="0.25">
      <c r="A48" s="104" t="s">
        <v>40</v>
      </c>
      <c r="B48" s="115" t="e">
        <f>F44/(E25/10)</f>
        <v>#DIV/0!</v>
      </c>
      <c r="C48" s="104" t="s">
        <v>41</v>
      </c>
      <c r="D48" s="104"/>
      <c r="E48" s="104"/>
      <c r="F48" s="104"/>
      <c r="G48" s="16"/>
    </row>
    <row r="49" spans="1:7" x14ac:dyDescent="0.25">
      <c r="A49" s="15"/>
      <c r="B49" s="15"/>
      <c r="C49" s="15"/>
      <c r="D49" s="15"/>
      <c r="E49" s="15"/>
      <c r="F49" s="15"/>
      <c r="G49" s="16"/>
    </row>
  </sheetData>
  <sheetProtection algorithmName="SHA-512" hashValue="hI7oRco06jzJdak+sxZ42YCvpwGt04pFp26TnbQ4TOfhAtQF1V+src5sReWe8YZc4fCSoZC/aTABKbykkG/4DQ==" saltValue="0LnE0/3tswCeunLjaWuYqQ==" spinCount="100000" sheet="1" objects="1" scenarios="1" selectLockedCells="1"/>
  <mergeCells count="14">
    <mergeCell ref="A1:C1"/>
    <mergeCell ref="B3:D3"/>
    <mergeCell ref="B4:D4"/>
    <mergeCell ref="A12:B12"/>
    <mergeCell ref="D12:F12"/>
    <mergeCell ref="A7:D7"/>
    <mergeCell ref="A8:D8"/>
    <mergeCell ref="A9:E9"/>
    <mergeCell ref="C5:D5"/>
    <mergeCell ref="C42:D42"/>
    <mergeCell ref="C43:D43"/>
    <mergeCell ref="C36:D36"/>
    <mergeCell ref="C37:D37"/>
    <mergeCell ref="A28:D2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B16" sqref="B16"/>
    </sheetView>
  </sheetViews>
  <sheetFormatPr baseColWidth="10" defaultRowHeight="15" x14ac:dyDescent="0.25"/>
  <cols>
    <col min="1" max="1" width="24.28515625" customWidth="1"/>
    <col min="2" max="3" width="11.7109375" customWidth="1"/>
    <col min="4" max="4" width="10.5703125" customWidth="1"/>
    <col min="5" max="5" width="13.7109375" bestFit="1" customWidth="1"/>
    <col min="7" max="7" width="3.28515625" customWidth="1"/>
  </cols>
  <sheetData>
    <row r="1" spans="1:7" ht="20.25" x14ac:dyDescent="0.3">
      <c r="A1" s="133" t="s">
        <v>3</v>
      </c>
      <c r="B1" s="133"/>
      <c r="C1" s="133"/>
      <c r="D1" s="90"/>
      <c r="E1" s="90"/>
      <c r="F1" s="90"/>
      <c r="G1" s="91"/>
    </row>
    <row r="2" spans="1:7" x14ac:dyDescent="0.25">
      <c r="A2" s="90"/>
      <c r="B2" s="92"/>
      <c r="C2" s="93"/>
      <c r="D2" s="93"/>
      <c r="E2" s="93"/>
      <c r="F2" s="90"/>
      <c r="G2" s="91"/>
    </row>
    <row r="3" spans="1:7" x14ac:dyDescent="0.25">
      <c r="A3" s="94" t="s">
        <v>4</v>
      </c>
      <c r="B3" s="121"/>
      <c r="C3" s="121"/>
      <c r="D3" s="121"/>
      <c r="E3" s="93"/>
      <c r="F3" s="90"/>
      <c r="G3" s="91"/>
    </row>
    <row r="4" spans="1:7" x14ac:dyDescent="0.25">
      <c r="A4" s="94" t="s">
        <v>0</v>
      </c>
      <c r="B4" s="121"/>
      <c r="C4" s="121"/>
      <c r="D4" s="121"/>
      <c r="E4" s="93"/>
      <c r="F4" s="90"/>
      <c r="G4" s="91"/>
    </row>
    <row r="5" spans="1:7" x14ac:dyDescent="0.25">
      <c r="A5" s="96" t="s">
        <v>5</v>
      </c>
      <c r="B5" s="69"/>
      <c r="C5" s="128"/>
      <c r="D5" s="128"/>
      <c r="E5" s="93"/>
      <c r="F5" s="90"/>
      <c r="G5" s="91"/>
    </row>
    <row r="6" spans="1:7" x14ac:dyDescent="0.25">
      <c r="A6" s="94"/>
      <c r="B6" s="94"/>
      <c r="C6" s="94"/>
      <c r="D6" s="94"/>
      <c r="E6" s="90"/>
      <c r="F6" s="90"/>
      <c r="G6" s="91"/>
    </row>
    <row r="7" spans="1:7" x14ac:dyDescent="0.25">
      <c r="A7" s="132" t="s">
        <v>43</v>
      </c>
      <c r="B7" s="132"/>
      <c r="C7" s="132"/>
      <c r="D7" s="132"/>
      <c r="E7" s="94"/>
      <c r="F7" s="90"/>
      <c r="G7" s="91"/>
    </row>
    <row r="8" spans="1:7" x14ac:dyDescent="0.25">
      <c r="A8" s="132" t="s">
        <v>51</v>
      </c>
      <c r="B8" s="132"/>
      <c r="C8" s="132"/>
      <c r="D8" s="132"/>
      <c r="E8" s="94"/>
      <c r="F8" s="94"/>
      <c r="G8" s="91"/>
    </row>
    <row r="9" spans="1:7" x14ac:dyDescent="0.25">
      <c r="A9" s="132"/>
      <c r="B9" s="132"/>
      <c r="C9" s="132"/>
      <c r="D9" s="132"/>
      <c r="E9" s="132"/>
      <c r="F9" s="90"/>
      <c r="G9" s="91"/>
    </row>
    <row r="10" spans="1:7" x14ac:dyDescent="0.25">
      <c r="A10" s="94"/>
      <c r="B10" s="94"/>
      <c r="C10" s="94"/>
      <c r="D10" s="94"/>
      <c r="E10" s="94"/>
      <c r="F10" s="90"/>
      <c r="G10" s="91"/>
    </row>
    <row r="11" spans="1:7" ht="15.75" thickBot="1" x14ac:dyDescent="0.3">
      <c r="A11" s="131" t="s">
        <v>50</v>
      </c>
      <c r="B11" s="131"/>
      <c r="C11" s="131"/>
      <c r="D11" s="95"/>
      <c r="E11" s="95"/>
      <c r="F11" s="95"/>
      <c r="G11" s="91"/>
    </row>
    <row r="12" spans="1:7" ht="15.75" thickBot="1" x14ac:dyDescent="0.3">
      <c r="A12" s="122"/>
      <c r="B12" s="123"/>
      <c r="C12" s="23" t="s">
        <v>9</v>
      </c>
      <c r="D12" s="124" t="s">
        <v>10</v>
      </c>
      <c r="E12" s="125"/>
      <c r="F12" s="126"/>
      <c r="G12" s="91"/>
    </row>
    <row r="13" spans="1:7" ht="15.75" thickBot="1" x14ac:dyDescent="0.3">
      <c r="A13" s="24" t="s">
        <v>6</v>
      </c>
      <c r="B13" s="24" t="s">
        <v>7</v>
      </c>
      <c r="C13" s="24" t="s">
        <v>8</v>
      </c>
      <c r="D13" s="25" t="s">
        <v>11</v>
      </c>
      <c r="E13" s="26" t="s">
        <v>12</v>
      </c>
      <c r="F13" s="27" t="s">
        <v>13</v>
      </c>
      <c r="G13" s="91"/>
    </row>
    <row r="14" spans="1:7" x14ac:dyDescent="0.25">
      <c r="A14" s="28" t="s">
        <v>18</v>
      </c>
      <c r="B14" s="66"/>
      <c r="C14" s="30">
        <v>1.5</v>
      </c>
      <c r="D14" s="2">
        <f t="shared" ref="D14:D17" si="0">B14*C14*8</f>
        <v>0</v>
      </c>
      <c r="E14" s="3">
        <f t="shared" ref="E14:E17" si="1">B14*C14*10</f>
        <v>0</v>
      </c>
      <c r="F14" s="4">
        <f t="shared" ref="F14:F17" si="2">B14*C14*12</f>
        <v>0</v>
      </c>
      <c r="G14" s="91"/>
    </row>
    <row r="15" spans="1:7" x14ac:dyDescent="0.25">
      <c r="A15" s="28" t="s">
        <v>14</v>
      </c>
      <c r="B15" s="67"/>
      <c r="C15" s="31">
        <v>1.1000000000000001</v>
      </c>
      <c r="D15" s="1">
        <f t="shared" si="0"/>
        <v>0</v>
      </c>
      <c r="E15" s="5">
        <f t="shared" si="1"/>
        <v>0</v>
      </c>
      <c r="F15" s="5">
        <f t="shared" si="2"/>
        <v>0</v>
      </c>
      <c r="G15" s="91"/>
    </row>
    <row r="16" spans="1:7" x14ac:dyDescent="0.25">
      <c r="A16" s="28" t="s">
        <v>15</v>
      </c>
      <c r="B16" s="67"/>
      <c r="C16" s="31">
        <v>0.8</v>
      </c>
      <c r="D16" s="1">
        <f t="shared" si="0"/>
        <v>0</v>
      </c>
      <c r="E16" s="6">
        <f t="shared" si="1"/>
        <v>0</v>
      </c>
      <c r="F16" s="7">
        <f t="shared" si="2"/>
        <v>0</v>
      </c>
      <c r="G16" s="91"/>
    </row>
    <row r="17" spans="1:7" ht="15.75" thickBot="1" x14ac:dyDescent="0.3">
      <c r="A17" s="29" t="s">
        <v>19</v>
      </c>
      <c r="B17" s="68"/>
      <c r="C17" s="97">
        <v>0.5</v>
      </c>
      <c r="D17" s="1">
        <f t="shared" si="0"/>
        <v>0</v>
      </c>
      <c r="E17" s="7">
        <f t="shared" si="1"/>
        <v>0</v>
      </c>
      <c r="F17" s="7">
        <f t="shared" si="2"/>
        <v>0</v>
      </c>
      <c r="G17" s="98"/>
    </row>
    <row r="18" spans="1:7" x14ac:dyDescent="0.25">
      <c r="A18" s="35"/>
      <c r="B18" s="36"/>
      <c r="C18" s="37" t="s">
        <v>2</v>
      </c>
      <c r="D18" s="11">
        <f>SUM(D14:D17)</f>
        <v>0</v>
      </c>
      <c r="E18" s="11">
        <f>SUM(E14:E17)</f>
        <v>0</v>
      </c>
      <c r="F18" s="11">
        <f>SUM(F14:F17)</f>
        <v>0</v>
      </c>
      <c r="G18" s="91"/>
    </row>
    <row r="19" spans="1:7" ht="15.75" thickBot="1" x14ac:dyDescent="0.3">
      <c r="A19" s="38" t="s">
        <v>21</v>
      </c>
      <c r="B19" s="39"/>
      <c r="C19" s="40"/>
      <c r="D19" s="12">
        <f>(D18*0.1)</f>
        <v>0</v>
      </c>
      <c r="E19" s="12">
        <f>(E18*0.1)</f>
        <v>0</v>
      </c>
      <c r="F19" s="12">
        <f>(F18*0.1)</f>
        <v>0</v>
      </c>
      <c r="G19" s="91"/>
    </row>
    <row r="20" spans="1:7" ht="15.75" thickBot="1" x14ac:dyDescent="0.3">
      <c r="A20" s="41"/>
      <c r="B20" s="41"/>
      <c r="C20" s="42" t="s">
        <v>2</v>
      </c>
      <c r="D20" s="105">
        <f>SUM(D18:D19)</f>
        <v>0</v>
      </c>
      <c r="E20" s="106">
        <f>SUM(E18:E19)</f>
        <v>0</v>
      </c>
      <c r="F20" s="107">
        <f>SUM(F18:F19)</f>
        <v>0</v>
      </c>
      <c r="G20" s="91"/>
    </row>
    <row r="21" spans="1:7" ht="15.75" thickTop="1" x14ac:dyDescent="0.25">
      <c r="A21" s="41"/>
      <c r="B21" s="41"/>
      <c r="C21" s="41"/>
      <c r="D21" s="41"/>
      <c r="E21" s="41"/>
      <c r="F21" s="43"/>
      <c r="G21" s="91"/>
    </row>
    <row r="22" spans="1:7" x14ac:dyDescent="0.25">
      <c r="A22" s="36"/>
      <c r="B22" s="36"/>
      <c r="C22" s="36"/>
      <c r="D22" s="36"/>
      <c r="E22" s="36"/>
      <c r="F22" s="89"/>
      <c r="G22" s="91"/>
    </row>
    <row r="23" spans="1:7" ht="20.25" x14ac:dyDescent="0.3">
      <c r="A23" s="133" t="s">
        <v>22</v>
      </c>
      <c r="B23" s="133"/>
      <c r="C23" s="133"/>
      <c r="D23" s="133"/>
      <c r="E23" s="102"/>
      <c r="F23" s="102"/>
      <c r="G23" s="91"/>
    </row>
    <row r="24" spans="1:7" x14ac:dyDescent="0.25">
      <c r="A24" s="102"/>
      <c r="B24" s="102"/>
      <c r="C24" s="102"/>
      <c r="D24" s="102"/>
      <c r="E24" s="102"/>
      <c r="F24" s="102"/>
      <c r="G24" s="98"/>
    </row>
    <row r="25" spans="1:7" x14ac:dyDescent="0.25">
      <c r="A25" s="129" t="s">
        <v>48</v>
      </c>
      <c r="B25" s="129"/>
      <c r="C25" s="129"/>
      <c r="D25" s="129"/>
      <c r="E25" s="129"/>
      <c r="F25" s="129"/>
      <c r="G25" s="98"/>
    </row>
    <row r="26" spans="1:7" ht="15.75" thickBot="1" x14ac:dyDescent="0.3">
      <c r="A26" s="130" t="s">
        <v>49</v>
      </c>
      <c r="B26" s="130"/>
      <c r="C26" s="130"/>
      <c r="D26" s="130"/>
      <c r="E26" s="130"/>
      <c r="F26" s="130"/>
      <c r="G26" s="91"/>
    </row>
    <row r="27" spans="1:7" x14ac:dyDescent="0.25">
      <c r="A27" s="46" t="s">
        <v>23</v>
      </c>
      <c r="B27" s="47" t="s">
        <v>24</v>
      </c>
      <c r="C27" s="47" t="s">
        <v>25</v>
      </c>
      <c r="D27" s="47" t="s">
        <v>26</v>
      </c>
      <c r="E27" s="47" t="s">
        <v>27</v>
      </c>
      <c r="F27" s="48" t="s">
        <v>28</v>
      </c>
      <c r="G27" s="91"/>
    </row>
    <row r="28" spans="1:7" ht="15.75" thickBot="1" x14ac:dyDescent="0.3">
      <c r="A28" s="49" t="s">
        <v>29</v>
      </c>
      <c r="B28" s="50" t="s">
        <v>1</v>
      </c>
      <c r="C28" s="50" t="s">
        <v>1</v>
      </c>
      <c r="D28" s="51" t="s">
        <v>1</v>
      </c>
      <c r="E28" s="51" t="s">
        <v>30</v>
      </c>
      <c r="F28" s="51" t="s">
        <v>31</v>
      </c>
      <c r="G28" s="91"/>
    </row>
    <row r="29" spans="1:7" x14ac:dyDescent="0.25">
      <c r="A29" s="52" t="s">
        <v>32</v>
      </c>
      <c r="B29" s="70"/>
      <c r="C29" s="70"/>
      <c r="D29" s="71"/>
      <c r="E29" s="70"/>
      <c r="F29" s="108">
        <f>B29*C29*E29</f>
        <v>0</v>
      </c>
      <c r="G29" s="91"/>
    </row>
    <row r="30" spans="1:7" x14ac:dyDescent="0.25">
      <c r="A30" s="52" t="s">
        <v>33</v>
      </c>
      <c r="B30" s="70"/>
      <c r="C30" s="70"/>
      <c r="D30" s="72"/>
      <c r="E30" s="73"/>
      <c r="F30" s="109">
        <f>B30*C30*E30</f>
        <v>0</v>
      </c>
      <c r="G30" s="91"/>
    </row>
    <row r="31" spans="1:7" x14ac:dyDescent="0.25">
      <c r="A31" s="52" t="s">
        <v>34</v>
      </c>
      <c r="B31" s="73"/>
      <c r="C31" s="118" t="s">
        <v>35</v>
      </c>
      <c r="D31" s="119"/>
      <c r="E31" s="73"/>
      <c r="F31" s="109">
        <f>(B31/2)*(B31/2)*3.14*E31</f>
        <v>0</v>
      </c>
      <c r="G31" s="91"/>
    </row>
    <row r="32" spans="1:7" x14ac:dyDescent="0.25">
      <c r="A32" s="53" t="s">
        <v>36</v>
      </c>
      <c r="B32" s="73"/>
      <c r="C32" s="118" t="s">
        <v>35</v>
      </c>
      <c r="D32" s="119"/>
      <c r="E32" s="73"/>
      <c r="F32" s="109">
        <f>(B32/2)*(B32/2)*3.14*E32</f>
        <v>0</v>
      </c>
      <c r="G32" s="91"/>
    </row>
    <row r="33" spans="1:7" ht="15.75" thickBot="1" x14ac:dyDescent="0.3">
      <c r="A33" s="54"/>
      <c r="B33" s="74"/>
      <c r="C33" s="74" t="s">
        <v>2</v>
      </c>
      <c r="D33" s="75"/>
      <c r="E33" s="75"/>
      <c r="F33" s="110">
        <f>SUM(F29:F32)</f>
        <v>0</v>
      </c>
      <c r="G33" s="91"/>
    </row>
    <row r="34" spans="1:7" ht="15.75" thickBot="1" x14ac:dyDescent="0.3">
      <c r="A34" s="55" t="s">
        <v>37</v>
      </c>
      <c r="B34" s="76"/>
      <c r="C34" s="77"/>
      <c r="D34" s="77"/>
      <c r="E34" s="77"/>
      <c r="F34" s="111"/>
      <c r="G34" s="91"/>
    </row>
    <row r="35" spans="1:7" x14ac:dyDescent="0.25">
      <c r="A35" s="43" t="s">
        <v>32</v>
      </c>
      <c r="B35" s="82"/>
      <c r="C35" s="83"/>
      <c r="D35" s="71"/>
      <c r="E35" s="70"/>
      <c r="F35" s="108">
        <f>B35*C35*E35</f>
        <v>0</v>
      </c>
      <c r="G35" s="91"/>
    </row>
    <row r="36" spans="1:7" x14ac:dyDescent="0.25">
      <c r="A36" s="56" t="s">
        <v>33</v>
      </c>
      <c r="B36" s="84"/>
      <c r="C36" s="85"/>
      <c r="D36" s="86"/>
      <c r="E36" s="78"/>
      <c r="F36" s="112">
        <f>B36*C36*E36</f>
        <v>0</v>
      </c>
      <c r="G36" s="91"/>
    </row>
    <row r="37" spans="1:7" x14ac:dyDescent="0.25">
      <c r="A37" s="43" t="s">
        <v>38</v>
      </c>
      <c r="B37" s="84"/>
      <c r="C37" s="116" t="s">
        <v>35</v>
      </c>
      <c r="D37" s="117"/>
      <c r="E37" s="78"/>
      <c r="F37" s="112">
        <f>(B37/2)*(B37/2)*3.14*E37</f>
        <v>0</v>
      </c>
      <c r="G37" s="91"/>
    </row>
    <row r="38" spans="1:7" x14ac:dyDescent="0.25">
      <c r="A38" s="57" t="s">
        <v>39</v>
      </c>
      <c r="B38" s="82"/>
      <c r="C38" s="116" t="s">
        <v>35</v>
      </c>
      <c r="D38" s="117"/>
      <c r="E38" s="73"/>
      <c r="F38" s="112">
        <f>(B38/2)*(B38/2)*3.14*E38</f>
        <v>0</v>
      </c>
      <c r="G38" s="91"/>
    </row>
    <row r="39" spans="1:7" ht="15.75" thickBot="1" x14ac:dyDescent="0.3">
      <c r="A39" s="58"/>
      <c r="B39" s="79"/>
      <c r="C39" s="80" t="s">
        <v>42</v>
      </c>
      <c r="D39" s="80"/>
      <c r="E39" s="81"/>
      <c r="F39" s="113">
        <f>SUM(F33:F38)</f>
        <v>0</v>
      </c>
      <c r="G39" s="91"/>
    </row>
    <row r="40" spans="1:7" ht="15.75" thickTop="1" x14ac:dyDescent="0.25">
      <c r="A40" s="59"/>
      <c r="B40" s="60"/>
      <c r="C40" s="60"/>
      <c r="D40" s="60"/>
      <c r="E40" s="60"/>
      <c r="F40" s="61"/>
      <c r="G40" s="91"/>
    </row>
    <row r="41" spans="1:7" x14ac:dyDescent="0.25">
      <c r="A41" s="62"/>
      <c r="B41" s="63"/>
      <c r="C41" s="63"/>
      <c r="D41" s="63"/>
      <c r="E41" s="63"/>
      <c r="F41" s="64"/>
      <c r="G41" s="91"/>
    </row>
    <row r="42" spans="1:7" x14ac:dyDescent="0.25">
      <c r="A42" s="101"/>
      <c r="B42" s="90"/>
      <c r="C42" s="90"/>
      <c r="D42" s="90"/>
      <c r="E42" s="90"/>
      <c r="F42" s="90"/>
      <c r="G42" s="91"/>
    </row>
    <row r="43" spans="1:7" x14ac:dyDescent="0.25">
      <c r="A43" s="103" t="s">
        <v>40</v>
      </c>
      <c r="B43" s="114" t="e">
        <f>F39/(E20/10)</f>
        <v>#DIV/0!</v>
      </c>
      <c r="C43" s="103" t="s">
        <v>41</v>
      </c>
      <c r="D43" s="103"/>
      <c r="E43" s="103"/>
      <c r="F43" s="103"/>
      <c r="G43" s="91"/>
    </row>
    <row r="44" spans="1:7" x14ac:dyDescent="0.25">
      <c r="A44" s="90"/>
      <c r="B44" s="90"/>
      <c r="C44" s="90"/>
      <c r="D44" s="90"/>
      <c r="E44" s="90"/>
      <c r="F44" s="90"/>
      <c r="G44" s="91"/>
    </row>
    <row r="45" spans="1:7" x14ac:dyDescent="0.25">
      <c r="G45" s="99"/>
    </row>
    <row r="46" spans="1:7" x14ac:dyDescent="0.25">
      <c r="G46" s="100"/>
    </row>
    <row r="47" spans="1:7" x14ac:dyDescent="0.25">
      <c r="G47" s="100"/>
    </row>
    <row r="48" spans="1:7" x14ac:dyDescent="0.25">
      <c r="G48" s="100"/>
    </row>
    <row r="49" spans="7:7" x14ac:dyDescent="0.25">
      <c r="G49" s="100"/>
    </row>
  </sheetData>
  <sheetProtection algorithmName="SHA-512" hashValue="wCD6BiZHcMdEVbphPQcznpLQLGS+I2jLn0elf2sVINiRb7w47sgC7rjVZjnYqxo9OoM7fplGi+SD/WEUgF8rnQ==" saltValue="kvNGMm2BC8N6PpxoY5wskg==" spinCount="100000" sheet="1" objects="1" scenarios="1" selectLockedCells="1"/>
  <mergeCells count="17">
    <mergeCell ref="A8:D8"/>
    <mergeCell ref="A1:C1"/>
    <mergeCell ref="B3:D3"/>
    <mergeCell ref="B4:D4"/>
    <mergeCell ref="C5:D5"/>
    <mergeCell ref="A7:D7"/>
    <mergeCell ref="A9:E9"/>
    <mergeCell ref="A12:B12"/>
    <mergeCell ref="D12:F12"/>
    <mergeCell ref="A23:D23"/>
    <mergeCell ref="C31:D31"/>
    <mergeCell ref="C37:D37"/>
    <mergeCell ref="C38:D38"/>
    <mergeCell ref="A25:F25"/>
    <mergeCell ref="A26:F26"/>
    <mergeCell ref="A11:C11"/>
    <mergeCell ref="C32:D3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er" ma:contentTypeID="0x010100CF3BA727EE5CC748AEB99BC2E12FA4190100A7A22E225D408F499A9B6512FC53E041" ma:contentTypeVersion="123" ma:contentTypeDescription="Last opp ett nytt element" ma:contentTypeScope="" ma:versionID="32d9f9ac7e0faa36a86654f742d87a8a">
  <xsd:schema xmlns:xsd="http://www.w3.org/2001/XMLSchema" xmlns:xs="http://www.w3.org/2001/XMLSchema" xmlns:p="http://schemas.microsoft.com/office/2006/metadata/properties" xmlns:ns1="http://schemas.microsoft.com/sharepoint/v3" xmlns:ns2="8be042c4-7081-448e-8fe1-53e62ff8a73e" targetNamespace="http://schemas.microsoft.com/office/2006/metadata/properties" ma:root="true" ma:fieldsID="10826bc78e82883c3489c6e9fd3fe782" ns1:_="" ns2:_="">
    <xsd:import namespace="http://schemas.microsoft.com/sharepoint/v3"/>
    <xsd:import namespace="8be042c4-7081-448e-8fe1-53e62ff8a73e"/>
    <xsd:element name="properties">
      <xsd:complexType>
        <xsd:sequence>
          <xsd:element name="documentManagement">
            <xsd:complexType>
              <xsd:all>
                <xsd:element ref="ns1:V3Comments" minOccurs="0"/>
                <xsd:element ref="ns2:_dlc_DocId" minOccurs="0"/>
                <xsd:element ref="ns2:_dlc_DocIdUrl" minOccurs="0"/>
                <xsd:element ref="ns2:_dlc_DocIdPersistId" minOccurs="0"/>
                <xsd:element ref="ns2:TaxCatchAllLabel" minOccurs="0"/>
                <xsd:element ref="ns2:TaxCatchAll" minOccurs="0"/>
                <xsd:element ref="ns2:TaxKeywordTaxHTField" minOccurs="0"/>
                <xsd:element ref="ns2:Bibliotek" minOccurs="0"/>
                <xsd:element ref="ns2:Nivå_x0020_1" minOccurs="0"/>
                <xsd:element ref="ns2:Nivå_x0020_2" minOccurs="0"/>
                <xsd:element ref="ns2:Nivå_x0020_3" minOccurs="0"/>
                <xsd:element ref="ns2:Nivå_x0020_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2" nillable="true" ma:displayName="Kommentar for tilføying" ma:internalName="V3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042c4-7081-448e-8fe1-53e62ff8a73e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5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Label" ma:index="9" nillable="true" ma:displayName="Taxonomy Catch All Column1" ma:description="" ma:hidden="true" ma:list="{e862ebe6-bdae-413b-bb56-83eaebce4554}" ma:internalName="TaxCatchAllLabel" ma:readOnly="true" ma:showField="CatchAllDataLabel" ma:web="c1afd1ce-71d1-4c88-a0d0-f46422b39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0" nillable="true" ma:displayName="Taxonomy Catch All Column" ma:description="" ma:hidden="true" ma:list="{e862ebe6-bdae-413b-bb56-83eaebce4554}" ma:internalName="TaxCatchAll" ma:showField="CatchAllData" ma:web="c1afd1ce-71d1-4c88-a0d0-f46422b39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4" nillable="true" ma:taxonomy="true" ma:internalName="TaxKeywordTaxHTField" ma:taxonomyFieldName="TaxKeyword" ma:displayName="Nøkkelord" ma:fieldId="{23f27201-bee3-471e-b2e7-b64fd8b7ca38}" ma:taxonomyMulti="true" ma:sspId="72c6aa45-2d99-4ecc-8aa9-46096098a43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ibliotek" ma:index="16" nillable="true" ma:displayName="Bibliotek" ma:hidden="true" ma:internalName="Bibliotek" ma:readOnly="false">
      <xsd:simpleType>
        <xsd:restriction base="dms:Text">
          <xsd:maxLength value="255"/>
        </xsd:restriction>
      </xsd:simpleType>
    </xsd:element>
    <xsd:element name="Nivå_x0020_1" ma:index="17" nillable="true" ma:displayName="Nivå 1" ma:hidden="true" ma:internalName="Niv_x00e5__x0020_1" ma:readOnly="false">
      <xsd:simpleType>
        <xsd:restriction base="dms:Text">
          <xsd:maxLength value="255"/>
        </xsd:restriction>
      </xsd:simpleType>
    </xsd:element>
    <xsd:element name="Nivå_x0020_2" ma:index="18" nillable="true" ma:displayName="Nivå 2" ma:hidden="true" ma:internalName="Niv_x00e5__x0020_2" ma:readOnly="false">
      <xsd:simpleType>
        <xsd:restriction base="dms:Text">
          <xsd:maxLength value="255"/>
        </xsd:restriction>
      </xsd:simpleType>
    </xsd:element>
    <xsd:element name="Nivå_x0020_3" ma:index="19" nillable="true" ma:displayName="Nivå 3" ma:hidden="true" ma:internalName="Niv_x00e5__x0020_3" ma:readOnly="false">
      <xsd:simpleType>
        <xsd:restriction base="dms:Text">
          <xsd:maxLength value="255"/>
        </xsd:restriction>
      </xsd:simpleType>
    </xsd:element>
    <xsd:element name="Nivå_x0020_4" ma:index="20" nillable="true" ma:displayName="Nivå 4" ma:hidden="true" ma:internalName="Niv_x00e5__x0020_4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>http://portal.nortura.no/_cts/Nytt dokument/8065cf5f81b9d3acustomXsn.xsn</xsnLocation>
  <cached>True</cached>
  <openByDefault>True</openByDefault>
  <xsnScope>http://portal.nortura.no</xsnScope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vå_x0020_2 xmlns="8be042c4-7081-448e-8fe1-53e62ff8a73e">Webredaktør</Nivå_x0020_2>
    <Bibliotek xmlns="8be042c4-7081-448e-8fe1-53e62ff8a73e">Medlem åpen</Bibliotek>
    <Nivå_x0020_1 xmlns="8be042c4-7081-448e-8fe1-53e62ff8a73e">Informasjon</Nivå_x0020_1>
    <V3Comments xmlns="http://schemas.microsoft.com/sharepoint/v3" xsi:nil="true"/>
    <TaxKeywordTaxHTField xmlns="8be042c4-7081-448e-8fe1-53e62ff8a73e">
      <Terms xmlns="http://schemas.microsoft.com/office/infopath/2007/PartnerControls"/>
    </TaxKeywordTaxHTField>
    <Nivå_x0020_4 xmlns="8be042c4-7081-448e-8fe1-53e62ff8a73e" xsi:nil="true"/>
    <TaxCatchAll xmlns="8be042c4-7081-448e-8fe1-53e62ff8a73e"/>
    <Nivå_x0020_3 xmlns="8be042c4-7081-448e-8fe1-53e62ff8a73e">Storfe</Nivå_x0020_3>
    <_dlc_DocId xmlns="8be042c4-7081-448e-8fe1-53e62ff8a73e">VWNCEYZFX26D-2-71229</_dlc_DocId>
    <_dlc_DocIdUrl xmlns="8be042c4-7081-448e-8fe1-53e62ff8a73e">
      <Url>https://portal.nortura.no/fagomrade/medlem/_layouts/15/DocIdRedir.aspx?ID=VWNCEYZFX26D-2-71229</Url>
      <Description>VWNCEYZFX26D-2-71229</Description>
    </_dlc_DocIdUrl>
  </documentManagement>
</p:properties>
</file>

<file path=customXml/itemProps1.xml><?xml version="1.0" encoding="utf-8"?>
<ds:datastoreItem xmlns:ds="http://schemas.openxmlformats.org/officeDocument/2006/customXml" ds:itemID="{58B2BF9D-59F6-4C74-AB36-DFD0772C05D0}"/>
</file>

<file path=customXml/itemProps2.xml><?xml version="1.0" encoding="utf-8"?>
<ds:datastoreItem xmlns:ds="http://schemas.openxmlformats.org/officeDocument/2006/customXml" ds:itemID="{3E54EC29-924B-447C-BCB4-A5ECCA84458E}"/>
</file>

<file path=customXml/itemProps3.xml><?xml version="1.0" encoding="utf-8"?>
<ds:datastoreItem xmlns:ds="http://schemas.openxmlformats.org/officeDocument/2006/customXml" ds:itemID="{11483122-DF79-44DD-B093-72A0C29417F4}"/>
</file>

<file path=customXml/itemProps4.xml><?xml version="1.0" encoding="utf-8"?>
<ds:datastoreItem xmlns:ds="http://schemas.openxmlformats.org/officeDocument/2006/customXml" ds:itemID="{AFD2D6F4-6F1A-47DC-B052-AADDC49B6880}"/>
</file>

<file path=customXml/itemProps5.xml><?xml version="1.0" encoding="utf-8"?>
<ds:datastoreItem xmlns:ds="http://schemas.openxmlformats.org/officeDocument/2006/customXml" ds:itemID="{0C56885B-632E-4EBB-A95E-D78850D21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Lager husdyrgjødsel</vt:lpstr>
      <vt:lpstr>Lager strøblandet gjødsel</vt:lpstr>
    </vt:vector>
  </TitlesOfParts>
  <Company>Nortura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av Gjødselberegning_revidert_2016.xlsx</dc:title>
  <dc:creator>Øyvind Froknestad</dc:creator>
  <cp:lastModifiedBy>Svein Bjarne Sommernes</cp:lastModifiedBy>
  <cp:lastPrinted>2016-10-25T09:08:57Z</cp:lastPrinted>
  <dcterms:created xsi:type="dcterms:W3CDTF">2016-10-24T10:13:34Z</dcterms:created>
  <dcterms:modified xsi:type="dcterms:W3CDTF">2016-10-25T09:21:27Z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0x010100CF3BA727EE5CC748AEB99BC2E12FA4190100A7A22E225D408F499A9B6512FC53E041</vt:lpwstr>
  </property>
  <property fmtid="{D5CDD505-2E9C-101B-9397-08002B2CF9AE}" pid="3" name="TaxKeyword">
    <vt:lpwstr/>
  </property>
  <property fmtid="{D5CDD505-2E9C-101B-9397-08002B2CF9AE}" pid="4" name="_dlc_DocIdItemGuid">
    <vt:lpwstr>95450590-9a44-4698-8673-ae74db7c9c5c</vt:lpwstr>
  </property>
</Properties>
</file>